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.ramirez\Downloads\"/>
    </mc:Choice>
  </mc:AlternateContent>
  <xr:revisionPtr revIDLastSave="0" documentId="13_ncr:1_{F3512376-573B-4883-A7AC-FE41E06B4460}" xr6:coauthVersionLast="37" xr6:coauthVersionMax="37" xr10:uidLastSave="{00000000-0000-0000-0000-000000000000}"/>
  <bookViews>
    <workbookView xWindow="0" yWindow="0" windowWidth="7350" windowHeight="4470" firstSheet="2" activeTab="2" xr2:uid="{00000000-000D-0000-FFFF-FFFF00000000}"/>
  </bookViews>
  <sheets>
    <sheet name="2ª Q. Oct 2017" sheetId="2" state="hidden" r:id="rId1"/>
    <sheet name="1ª Q. Nov 2017" sheetId="3" state="hidden" r:id="rId2"/>
    <sheet name="1ª Q. Nov 2018" sheetId="4" r:id="rId3"/>
    <sheet name="2ª Q. Nov 2018" sheetId="5" r:id="rId4"/>
    <sheet name="1ª Q. Dic 2018" sheetId="6" r:id="rId5"/>
    <sheet name="Mes" sheetId="7" r:id="rId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6" l="1"/>
  <c r="G24" i="5"/>
  <c r="G24" i="4"/>
  <c r="G10" i="7"/>
  <c r="G9" i="7"/>
  <c r="D8" i="7"/>
  <c r="E8" i="7" s="1"/>
  <c r="B8" i="7"/>
  <c r="B29" i="6"/>
  <c r="E22" i="6"/>
  <c r="D22" i="6"/>
  <c r="B22" i="6"/>
  <c r="B29" i="5"/>
  <c r="G23" i="6"/>
  <c r="D22" i="5"/>
  <c r="E22" i="5" s="1"/>
  <c r="B22" i="5"/>
  <c r="B29" i="4"/>
  <c r="G23" i="4"/>
  <c r="D22" i="4"/>
  <c r="B22" i="4"/>
  <c r="E22" i="4" s="1"/>
  <c r="G5" i="4"/>
  <c r="G5" i="5" s="1"/>
  <c r="G5" i="6" s="1"/>
  <c r="B29" i="3"/>
  <c r="G24" i="3"/>
  <c r="D22" i="3"/>
  <c r="E22" i="3" s="1"/>
  <c r="B22" i="3"/>
  <c r="B25" i="2"/>
  <c r="G20" i="2"/>
  <c r="G23" i="3" s="1"/>
  <c r="E18" i="2"/>
  <c r="D18" i="2"/>
  <c r="B18" i="2"/>
  <c r="G5" i="2"/>
  <c r="G5" i="3" s="1"/>
  <c r="G19" i="2" l="1"/>
  <c r="G23" i="5"/>
</calcChain>
</file>

<file path=xl/sharedStrings.xml><?xml version="1.0" encoding="utf-8"?>
<sst xmlns="http://schemas.openxmlformats.org/spreadsheetml/2006/main" count="155" uniqueCount="70">
  <si>
    <t>Total:</t>
  </si>
  <si>
    <t>Metro</t>
  </si>
  <si>
    <t>Diana</t>
  </si>
  <si>
    <t>Suburbano</t>
  </si>
  <si>
    <t>Marco</t>
  </si>
  <si>
    <t>Comida</t>
  </si>
  <si>
    <t>Cigarros</t>
  </si>
  <si>
    <t>BK</t>
  </si>
  <si>
    <t>Papas</t>
  </si>
  <si>
    <t>Ahorro</t>
  </si>
  <si>
    <t>Youtube</t>
  </si>
  <si>
    <t>Joseph</t>
  </si>
  <si>
    <t>Total</t>
  </si>
  <si>
    <t>Extras</t>
  </si>
  <si>
    <t>Pizza</t>
  </si>
  <si>
    <t>Gastos Fijos</t>
  </si>
  <si>
    <t>Total (15D):</t>
  </si>
  <si>
    <t>Gastos Variables</t>
  </si>
  <si>
    <t>Gastos Totales</t>
  </si>
  <si>
    <t>YouTube</t>
  </si>
  <si>
    <t>Churro</t>
  </si>
  <si>
    <t>Celular</t>
  </si>
  <si>
    <t>Comida/Pan</t>
  </si>
  <si>
    <t>Casa</t>
  </si>
  <si>
    <t>Tamal</t>
  </si>
  <si>
    <t>Carl's</t>
  </si>
  <si>
    <t>Ahorrado</t>
  </si>
  <si>
    <t>Versa</t>
  </si>
  <si>
    <t>Macarón</t>
  </si>
  <si>
    <t>Gasolina</t>
  </si>
  <si>
    <t>Puto catalizador</t>
  </si>
  <si>
    <t>Vive 100/Metro</t>
  </si>
  <si>
    <t>Burger King</t>
  </si>
  <si>
    <t>valió madre</t>
  </si>
  <si>
    <t>Taberna</t>
  </si>
  <si>
    <t>Panda Express</t>
  </si>
  <si>
    <t>Puto Memos</t>
  </si>
  <si>
    <t>Pan de muerto</t>
  </si>
  <si>
    <t>Súper</t>
  </si>
  <si>
    <t>calaverita</t>
  </si>
  <si>
    <t>hamburgers</t>
  </si>
  <si>
    <t>Canas</t>
  </si>
  <si>
    <t>estacionamiento</t>
  </si>
  <si>
    <t>Casa de Toño</t>
  </si>
  <si>
    <t>Arizona</t>
  </si>
  <si>
    <t xml:space="preserve">Estacionamiento 2 </t>
  </si>
  <si>
    <t>no sé que onda</t>
  </si>
  <si>
    <t>sushi</t>
  </si>
  <si>
    <t>lo demás</t>
  </si>
  <si>
    <t>Último empujón</t>
  </si>
  <si>
    <t>Presupuesto</t>
  </si>
  <si>
    <t>Después de gastos</t>
  </si>
  <si>
    <t>Wii</t>
  </si>
  <si>
    <t>Disposición</t>
  </si>
  <si>
    <t>No sé</t>
  </si>
  <si>
    <t>Disposición (11/7)</t>
  </si>
  <si>
    <t>Préstamo</t>
  </si>
  <si>
    <t>cacahuates</t>
  </si>
  <si>
    <t>Camión</t>
  </si>
  <si>
    <t>Tortas</t>
  </si>
  <si>
    <t>chicles</t>
  </si>
  <si>
    <t>Gas (City)</t>
  </si>
  <si>
    <t>pastel</t>
  </si>
  <si>
    <t>Entradas a no ma</t>
  </si>
  <si>
    <t>Disposición (17)</t>
  </si>
  <si>
    <t>Tenis</t>
  </si>
  <si>
    <t>Camion (ida)</t>
  </si>
  <si>
    <t>Camión (regreso)</t>
  </si>
  <si>
    <t>Pago</t>
  </si>
  <si>
    <t>Total (mes):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</si>
</sst>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2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b/>
      <sz val="14"/>
      <color rgb="FFBF9000"/>
      <name val="Arial"/>
    </font>
    <font>
      <b/>
      <sz val="14"/>
      <name val="Arial"/>
    </font>
    <font>
      <b/>
      <sz val="10"/>
      <color rgb="FF7F6000"/>
      <name val="Arial"/>
    </font>
    <font>
      <b/>
      <sz val="10"/>
      <color rgb="FF666666"/>
      <name val="Arial"/>
    </font>
    <font>
      <b/>
      <sz val="14"/>
      <color rgb="FF1C4587"/>
      <name val="Arial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E6B8AF"/>
        <bgColor rgb="FFE6B8AF"/>
      </patternFill>
    </fill>
    <fill>
      <patternFill patternType="solid">
        <fgColor rgb="FFE06666"/>
        <bgColor rgb="FFE06666"/>
      </patternFill>
    </fill>
    <fill>
      <patternFill patternType="solid">
        <fgColor rgb="FFC00000"/>
        <bgColor rgb="FFFFD966"/>
      </patternFill>
    </fill>
    <fill>
      <patternFill patternType="solid">
        <fgColor rgb="FFFF0000"/>
        <bgColor rgb="FFFFD966"/>
      </patternFill>
    </fill>
    <fill>
      <patternFill patternType="solid">
        <fgColor rgb="FFFB3737"/>
        <bgColor rgb="FFE6B8AF"/>
      </patternFill>
    </fill>
    <fill>
      <patternFill patternType="solid">
        <fgColor rgb="FFFF0000"/>
        <bgColor rgb="FFE06666"/>
      </patternFill>
    </fill>
    <fill>
      <patternFill patternType="solid">
        <fgColor rgb="FFC00000"/>
        <bgColor rgb="FFFCE5CD"/>
      </patternFill>
    </fill>
    <fill>
      <patternFill patternType="solid">
        <fgColor rgb="FFC00000"/>
        <bgColor indexed="64"/>
      </patternFill>
    </fill>
    <fill>
      <patternFill patternType="solid">
        <fgColor rgb="FFFB3737"/>
        <bgColor rgb="FFFFD966"/>
      </patternFill>
    </fill>
    <fill>
      <patternFill patternType="solid">
        <fgColor rgb="FFFB3737"/>
        <bgColor rgb="FFFFE599"/>
      </patternFill>
    </fill>
    <fill>
      <patternFill patternType="solid">
        <fgColor theme="0" tint="-4.9989318521683403E-2"/>
        <bgColor rgb="FFF4CCCC"/>
      </patternFill>
    </fill>
    <fill>
      <patternFill patternType="solid">
        <fgColor rgb="FFC00000"/>
        <bgColor rgb="FFFFE599"/>
      </patternFill>
    </fill>
    <fill>
      <patternFill patternType="solid">
        <fgColor rgb="FFFB3737"/>
        <bgColor rgb="FFE06666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164" fontId="1" fillId="0" borderId="0" xfId="0" applyNumberFormat="1" applyFont="1"/>
    <xf numFmtId="0" fontId="4" fillId="4" borderId="7" xfId="0" applyFont="1" applyFill="1" applyBorder="1" applyAlignment="1">
      <alignment horizontal="center"/>
    </xf>
    <xf numFmtId="164" fontId="5" fillId="6" borderId="9" xfId="0" applyNumberFormat="1" applyFont="1" applyFill="1" applyBorder="1" applyAlignment="1">
      <alignment horizontal="center"/>
    </xf>
    <xf numFmtId="164" fontId="2" fillId="7" borderId="5" xfId="0" applyNumberFormat="1" applyFont="1" applyFill="1" applyBorder="1"/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164" fontId="1" fillId="3" borderId="2" xfId="0" applyNumberFormat="1" applyFont="1" applyFill="1" applyBorder="1" applyAlignment="1"/>
    <xf numFmtId="164" fontId="1" fillId="2" borderId="2" xfId="0" applyNumberFormat="1" applyFont="1" applyFill="1" applyBorder="1" applyAlignment="1"/>
    <xf numFmtId="0" fontId="2" fillId="3" borderId="10" xfId="0" applyFont="1" applyFill="1" applyBorder="1" applyAlignment="1">
      <alignment horizontal="right"/>
    </xf>
    <xf numFmtId="0" fontId="1" fillId="2" borderId="11" xfId="0" applyFont="1" applyFill="1" applyBorder="1"/>
    <xf numFmtId="164" fontId="1" fillId="2" borderId="4" xfId="0" applyNumberFormat="1" applyFont="1" applyFill="1" applyBorder="1" applyAlignment="1"/>
    <xf numFmtId="164" fontId="1" fillId="3" borderId="4" xfId="0" applyNumberFormat="1" applyFont="1" applyFill="1" applyBorder="1" applyAlignment="1"/>
    <xf numFmtId="0" fontId="1" fillId="0" borderId="0" xfId="0" applyFont="1" applyAlignment="1">
      <alignment horizontal="right"/>
    </xf>
    <xf numFmtId="0" fontId="2" fillId="3" borderId="10" xfId="0" applyFont="1" applyFill="1" applyBorder="1" applyAlignment="1">
      <alignment horizontal="right"/>
    </xf>
    <xf numFmtId="164" fontId="1" fillId="3" borderId="4" xfId="0" applyNumberFormat="1" applyFont="1" applyFill="1" applyBorder="1"/>
    <xf numFmtId="164" fontId="1" fillId="2" borderId="5" xfId="0" applyNumberFormat="1" applyFont="1" applyFill="1" applyBorder="1" applyAlignment="1"/>
    <xf numFmtId="0" fontId="3" fillId="5" borderId="1" xfId="0" applyFont="1" applyFill="1" applyBorder="1" applyAlignment="1">
      <alignment horizontal="right"/>
    </xf>
    <xf numFmtId="0" fontId="1" fillId="7" borderId="1" xfId="0" applyFont="1" applyFill="1" applyBorder="1"/>
    <xf numFmtId="164" fontId="8" fillId="8" borderId="8" xfId="0" applyNumberFormat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right"/>
    </xf>
    <xf numFmtId="0" fontId="2" fillId="10" borderId="3" xfId="0" applyFont="1" applyFill="1" applyBorder="1" applyAlignment="1">
      <alignment horizontal="right"/>
    </xf>
    <xf numFmtId="164" fontId="1" fillId="2" borderId="5" xfId="0" applyNumberFormat="1" applyFont="1" applyFill="1" applyBorder="1"/>
    <xf numFmtId="0" fontId="2" fillId="11" borderId="1" xfId="0" applyFont="1" applyFill="1" applyBorder="1" applyAlignment="1">
      <alignment horizontal="right"/>
    </xf>
    <xf numFmtId="164" fontId="1" fillId="7" borderId="2" xfId="0" applyNumberFormat="1" applyFont="1" applyFill="1" applyBorder="1" applyAlignment="1"/>
    <xf numFmtId="164" fontId="1" fillId="7" borderId="4" xfId="0" applyNumberFormat="1" applyFont="1" applyFill="1" applyBorder="1" applyAlignment="1"/>
    <xf numFmtId="164" fontId="1" fillId="9" borderId="4" xfId="0" applyNumberFormat="1" applyFont="1" applyFill="1" applyBorder="1" applyAlignment="1"/>
    <xf numFmtId="164" fontId="1" fillId="3" borderId="5" xfId="0" applyNumberFormat="1" applyFont="1" applyFill="1" applyBorder="1" applyAlignment="1"/>
    <xf numFmtId="164" fontId="1" fillId="3" borderId="5" xfId="0" applyNumberFormat="1" applyFont="1" applyFill="1" applyBorder="1"/>
    <xf numFmtId="0" fontId="1" fillId="0" borderId="0" xfId="0" applyFont="1" applyAlignment="1"/>
    <xf numFmtId="164" fontId="1" fillId="2" borderId="4" xfId="0" applyNumberFormat="1" applyFont="1" applyFill="1" applyBorder="1"/>
    <xf numFmtId="0" fontId="1" fillId="2" borderId="11" xfId="0" applyFont="1" applyFill="1" applyBorder="1"/>
    <xf numFmtId="0" fontId="1" fillId="0" borderId="11" xfId="0" applyFont="1" applyBorder="1"/>
    <xf numFmtId="0" fontId="2" fillId="9" borderId="3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6" xfId="0" applyFont="1" applyBorder="1"/>
    <xf numFmtId="0" fontId="9" fillId="12" borderId="1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2" fillId="14" borderId="3" xfId="0" applyFont="1" applyFill="1" applyBorder="1" applyAlignment="1">
      <alignment horizontal="right"/>
    </xf>
    <xf numFmtId="0" fontId="2" fillId="15" borderId="1" xfId="0" applyFont="1" applyFill="1" applyBorder="1" applyAlignment="1">
      <alignment horizontal="right"/>
    </xf>
    <xf numFmtId="0" fontId="2" fillId="16" borderId="3" xfId="0" applyFont="1" applyFill="1" applyBorder="1" applyAlignment="1">
      <alignment horizontal="center" vertical="center"/>
    </xf>
    <xf numFmtId="0" fontId="1" fillId="17" borderId="6" xfId="0" applyFont="1" applyFill="1" applyBorder="1"/>
    <xf numFmtId="0" fontId="9" fillId="18" borderId="3" xfId="0" applyFont="1" applyFill="1" applyBorder="1" applyAlignment="1">
      <alignment horizontal="right"/>
    </xf>
    <xf numFmtId="0" fontId="10" fillId="19" borderId="7" xfId="0" applyFont="1" applyFill="1" applyBorder="1" applyAlignment="1">
      <alignment horizontal="center"/>
    </xf>
    <xf numFmtId="0" fontId="10" fillId="18" borderId="12" xfId="0" applyFont="1" applyFill="1" applyBorder="1" applyAlignment="1">
      <alignment horizontal="center"/>
    </xf>
    <xf numFmtId="164" fontId="5" fillId="20" borderId="9" xfId="0" applyNumberFormat="1" applyFont="1" applyFill="1" applyBorder="1" applyAlignment="1">
      <alignment horizontal="center"/>
    </xf>
    <xf numFmtId="0" fontId="9" fillId="16" borderId="3" xfId="0" applyFont="1" applyFill="1" applyBorder="1" applyAlignment="1">
      <alignment horizontal="center" vertical="center"/>
    </xf>
    <xf numFmtId="0" fontId="11" fillId="17" borderId="6" xfId="0" applyFont="1" applyFill="1" applyBorder="1"/>
    <xf numFmtId="0" fontId="9" fillId="18" borderId="3" xfId="0" applyFont="1" applyFill="1" applyBorder="1" applyAlignment="1"/>
    <xf numFmtId="0" fontId="10" fillId="21" borderId="7" xfId="0" applyFont="1" applyFill="1" applyBorder="1" applyAlignment="1">
      <alignment horizontal="center"/>
    </xf>
    <xf numFmtId="0" fontId="10" fillId="12" borderId="12" xfId="0" applyFont="1" applyFill="1" applyBorder="1" applyAlignment="1">
      <alignment horizontal="center"/>
    </xf>
    <xf numFmtId="0" fontId="9" fillId="22" borderId="1" xfId="0" applyFont="1" applyFill="1" applyBorder="1" applyAlignment="1">
      <alignment horizontal="right"/>
    </xf>
  </cellXfs>
  <cellStyles count="1">
    <cellStyle name="Normal" xfId="0" builtinId="0"/>
  </cellStyles>
  <dxfs count="23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AD1DC"/>
          <bgColor rgb="FFEAD1DC"/>
        </patternFill>
      </fill>
    </dxf>
  </dxfs>
  <tableStyles count="1">
    <tableStyle name="1ª Q. Oct 2017-style" pivot="0" count="3" xr9:uid="{00000000-0011-0000-FFFF-FFFF00000000}">
      <tableStyleElement type="headerRow" dxfId="22"/>
      <tableStyleElement type="firstRowStripe" dxfId="21"/>
      <tableStyleElement type="secondRowStripe" dxfId="20"/>
    </tableStyle>
  </tableStyles>
  <colors>
    <mruColors>
      <color rgb="FFFB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6</xdr:row>
      <xdr:rowOff>57150</xdr:rowOff>
    </xdr:from>
    <xdr:to>
      <xdr:col>6</xdr:col>
      <xdr:colOff>495431</xdr:colOff>
      <xdr:row>12</xdr:row>
      <xdr:rowOff>74804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487C5A-8CF0-4A58-A78F-28CE502C1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1257300"/>
          <a:ext cx="1743206" cy="1217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819150</xdr:colOff>
      <xdr:row>13</xdr:row>
      <xdr:rowOff>95250</xdr:rowOff>
    </xdr:from>
    <xdr:to>
      <xdr:col>6</xdr:col>
      <xdr:colOff>714506</xdr:colOff>
      <xdr:row>19</xdr:row>
      <xdr:rowOff>112904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47DCE5-3DA8-4EBA-9299-6694DDEED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2695575"/>
          <a:ext cx="1743206" cy="1217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6</xdr:row>
      <xdr:rowOff>57150</xdr:rowOff>
    </xdr:from>
    <xdr:to>
      <xdr:col>6</xdr:col>
      <xdr:colOff>247781</xdr:colOff>
      <xdr:row>12</xdr:row>
      <xdr:rowOff>74804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61F574-1F48-479C-9D5A-65C9A815A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1257300"/>
          <a:ext cx="1743206" cy="1217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1</xdr:row>
      <xdr:rowOff>106171</xdr:rowOff>
    </xdr:from>
    <xdr:to>
      <xdr:col>6</xdr:col>
      <xdr:colOff>2000381</xdr:colOff>
      <xdr:row>7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F5F9F2-4E7D-48FE-B0E2-409F6A652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306196"/>
          <a:ext cx="1743206" cy="1217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25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.75" customHeight="1" x14ac:dyDescent="0.2"/>
  <cols>
    <col min="1" max="1" width="16.140625" customWidth="1"/>
    <col min="2" max="2" width="19.42578125" customWidth="1"/>
    <col min="3" max="3" width="18.85546875" customWidth="1"/>
    <col min="4" max="4" width="22.140625" customWidth="1"/>
    <col min="6" max="6" width="27.7109375" customWidth="1"/>
  </cols>
  <sheetData>
    <row r="1" spans="1:7" ht="15.75" customHeight="1" x14ac:dyDescent="0.2">
      <c r="A1" s="5" t="s">
        <v>15</v>
      </c>
      <c r="B1" s="6" t="s">
        <v>16</v>
      </c>
      <c r="C1" s="5" t="s">
        <v>17</v>
      </c>
      <c r="D1" s="6" t="s">
        <v>0</v>
      </c>
      <c r="E1" s="6" t="s">
        <v>18</v>
      </c>
    </row>
    <row r="2" spans="1:7" ht="15.75" customHeight="1" x14ac:dyDescent="0.2">
      <c r="A2" s="7" t="s">
        <v>1</v>
      </c>
      <c r="B2" s="9">
        <v>65</v>
      </c>
      <c r="C2" s="10" t="s">
        <v>20</v>
      </c>
      <c r="D2" s="9">
        <v>10</v>
      </c>
      <c r="E2" s="33"/>
    </row>
    <row r="3" spans="1:7" ht="15.75" customHeight="1" x14ac:dyDescent="0.2">
      <c r="A3" s="7" t="s">
        <v>3</v>
      </c>
      <c r="B3" s="12">
        <v>0</v>
      </c>
      <c r="C3" s="10" t="s">
        <v>8</v>
      </c>
      <c r="D3" s="12">
        <v>12</v>
      </c>
      <c r="E3" s="34"/>
    </row>
    <row r="4" spans="1:7" ht="15.75" customHeight="1" x14ac:dyDescent="0.2">
      <c r="A4" s="7" t="s">
        <v>21</v>
      </c>
      <c r="B4" s="12">
        <v>200</v>
      </c>
      <c r="C4" s="10" t="s">
        <v>14</v>
      </c>
      <c r="D4" s="12">
        <v>200</v>
      </c>
      <c r="E4" s="34"/>
    </row>
    <row r="5" spans="1:7" ht="15.75" customHeight="1" x14ac:dyDescent="0.2">
      <c r="A5" s="7" t="s">
        <v>23</v>
      </c>
      <c r="B5" s="12">
        <v>1042</v>
      </c>
      <c r="C5" s="10" t="s">
        <v>25</v>
      </c>
      <c r="D5" s="12">
        <v>82</v>
      </c>
      <c r="E5" s="34"/>
      <c r="F5" s="14" t="s">
        <v>26</v>
      </c>
      <c r="G5" s="1" t="e">
        <f>B6+#REF!</f>
        <v>#REF!</v>
      </c>
    </row>
    <row r="6" spans="1:7" ht="15.75" customHeight="1" x14ac:dyDescent="0.2">
      <c r="A6" s="7" t="s">
        <v>9</v>
      </c>
      <c r="B6" s="12">
        <v>2000</v>
      </c>
      <c r="C6" s="10" t="s">
        <v>28</v>
      </c>
      <c r="D6" s="12">
        <v>32</v>
      </c>
      <c r="E6" s="34"/>
    </row>
    <row r="7" spans="1:7" ht="15.75" customHeight="1" x14ac:dyDescent="0.2">
      <c r="A7" s="7" t="s">
        <v>29</v>
      </c>
      <c r="B7" s="12">
        <v>350</v>
      </c>
      <c r="C7" s="10" t="s">
        <v>6</v>
      </c>
      <c r="D7" s="12">
        <v>42</v>
      </c>
      <c r="E7" s="34"/>
    </row>
    <row r="8" spans="1:7" ht="15.75" customHeight="1" x14ac:dyDescent="0.2">
      <c r="A8" s="7" t="s">
        <v>32</v>
      </c>
      <c r="B8" s="12">
        <v>99</v>
      </c>
      <c r="C8" s="10" t="s">
        <v>34</v>
      </c>
      <c r="D8" s="12">
        <v>40</v>
      </c>
      <c r="E8" s="34"/>
    </row>
    <row r="9" spans="1:7" ht="15.75" customHeight="1" x14ac:dyDescent="0.2">
      <c r="A9" s="7" t="s">
        <v>35</v>
      </c>
      <c r="B9" s="12">
        <v>98</v>
      </c>
      <c r="C9" s="10" t="s">
        <v>36</v>
      </c>
      <c r="D9" s="12">
        <v>500</v>
      </c>
      <c r="E9" s="34"/>
    </row>
    <row r="10" spans="1:7" ht="15.75" customHeight="1" x14ac:dyDescent="0.2">
      <c r="A10" s="7" t="s">
        <v>37</v>
      </c>
      <c r="B10" s="12">
        <v>17</v>
      </c>
      <c r="C10" s="10" t="s">
        <v>38</v>
      </c>
      <c r="D10" s="12">
        <v>50</v>
      </c>
      <c r="E10" s="34"/>
    </row>
    <row r="11" spans="1:7" ht="15.75" customHeight="1" x14ac:dyDescent="0.2">
      <c r="A11" s="7" t="s">
        <v>39</v>
      </c>
      <c r="B11" s="12">
        <v>10</v>
      </c>
      <c r="C11" s="10" t="s">
        <v>40</v>
      </c>
      <c r="D11" s="12">
        <v>30</v>
      </c>
      <c r="E11" s="34"/>
    </row>
    <row r="12" spans="1:7" ht="15.75" customHeight="1" x14ac:dyDescent="0.2">
      <c r="A12" s="7" t="s">
        <v>41</v>
      </c>
      <c r="B12" s="12">
        <v>28</v>
      </c>
      <c r="C12" s="10" t="s">
        <v>42</v>
      </c>
      <c r="D12" s="12">
        <v>14</v>
      </c>
      <c r="E12" s="34"/>
    </row>
    <row r="13" spans="1:7" ht="15.75" customHeight="1" x14ac:dyDescent="0.2">
      <c r="A13" s="7" t="s">
        <v>8</v>
      </c>
      <c r="B13" s="12">
        <v>25</v>
      </c>
      <c r="C13" s="10" t="s">
        <v>43</v>
      </c>
      <c r="D13" s="12">
        <v>200</v>
      </c>
      <c r="E13" s="34"/>
    </row>
    <row r="14" spans="1:7" ht="15.75" customHeight="1" x14ac:dyDescent="0.2">
      <c r="A14" s="7" t="s">
        <v>44</v>
      </c>
      <c r="B14" s="12">
        <v>11</v>
      </c>
      <c r="C14" s="10" t="s">
        <v>45</v>
      </c>
      <c r="D14" s="12">
        <v>17</v>
      </c>
      <c r="E14" s="34"/>
    </row>
    <row r="15" spans="1:7" ht="15.75" customHeight="1" x14ac:dyDescent="0.2">
      <c r="A15" s="7" t="s">
        <v>14</v>
      </c>
      <c r="B15" s="12">
        <v>240</v>
      </c>
      <c r="C15" s="10" t="s">
        <v>46</v>
      </c>
      <c r="D15" s="12">
        <v>50</v>
      </c>
      <c r="E15" s="34"/>
    </row>
    <row r="16" spans="1:7" ht="15.75" customHeight="1" x14ac:dyDescent="0.2">
      <c r="A16" s="7"/>
      <c r="B16" s="17">
        <v>150</v>
      </c>
      <c r="C16" s="10" t="s">
        <v>47</v>
      </c>
      <c r="D16" s="17">
        <v>80</v>
      </c>
      <c r="E16" s="34"/>
    </row>
    <row r="17" spans="1:7" ht="15.75" customHeight="1" x14ac:dyDescent="0.2">
      <c r="A17" s="7" t="s">
        <v>48</v>
      </c>
      <c r="B17" s="17">
        <v>176</v>
      </c>
      <c r="C17" s="10" t="s">
        <v>49</v>
      </c>
      <c r="D17" s="17">
        <v>200</v>
      </c>
      <c r="E17" s="11"/>
    </row>
    <row r="18" spans="1:7" ht="15.75" customHeight="1" x14ac:dyDescent="0.2">
      <c r="A18" s="18" t="s">
        <v>12</v>
      </c>
      <c r="B18" s="4">
        <f>SUM(B2:B17)</f>
        <v>4511</v>
      </c>
      <c r="C18" s="19"/>
      <c r="D18" s="4">
        <f>SUM(D2:D17)</f>
        <v>1559</v>
      </c>
      <c r="E18" s="4">
        <f>SUM(D18,B18)</f>
        <v>6070</v>
      </c>
    </row>
    <row r="19" spans="1:7" ht="18" x14ac:dyDescent="0.25">
      <c r="B19" s="1"/>
      <c r="F19" s="2" t="s">
        <v>50</v>
      </c>
      <c r="G19" s="20" t="e">
        <f>(6400+B25+#REF!)</f>
        <v>#REF!</v>
      </c>
    </row>
    <row r="20" spans="1:7" ht="18" x14ac:dyDescent="0.25">
      <c r="A20" s="35" t="s">
        <v>13</v>
      </c>
      <c r="B20" s="36"/>
      <c r="F20" s="21" t="s">
        <v>51</v>
      </c>
      <c r="G20" s="3" t="e">
        <f ca="1">MINUS(G19,E18)</f>
        <v>#NAME?</v>
      </c>
    </row>
    <row r="21" spans="1:7" ht="15.75" customHeight="1" x14ac:dyDescent="0.2">
      <c r="A21" s="22" t="s">
        <v>4</v>
      </c>
      <c r="B21" s="9">
        <v>250</v>
      </c>
    </row>
    <row r="22" spans="1:7" ht="15.75" customHeight="1" x14ac:dyDescent="0.2">
      <c r="A22" s="22" t="s">
        <v>11</v>
      </c>
      <c r="B22" s="12">
        <v>100</v>
      </c>
    </row>
    <row r="23" spans="1:7" ht="15.75" customHeight="1" x14ac:dyDescent="0.2">
      <c r="A23" s="22" t="s">
        <v>52</v>
      </c>
      <c r="B23" s="12">
        <v>70</v>
      </c>
    </row>
    <row r="24" spans="1:7" ht="15.75" customHeight="1" x14ac:dyDescent="0.2">
      <c r="A24" s="23"/>
      <c r="B24" s="24"/>
    </row>
    <row r="25" spans="1:7" ht="12.75" x14ac:dyDescent="0.2">
      <c r="A25" s="25" t="s">
        <v>12</v>
      </c>
      <c r="B25" s="4">
        <f>SUM(B20:B24)</f>
        <v>420</v>
      </c>
    </row>
  </sheetData>
  <mergeCells count="2">
    <mergeCell ref="E2:E16"/>
    <mergeCell ref="A20:B20"/>
  </mergeCells>
  <conditionalFormatting sqref="G20">
    <cfRule type="cellIs" dxfId="19" priority="1" operator="greaterThanOrEqual">
      <formula>1000</formula>
    </cfRule>
  </conditionalFormatting>
  <conditionalFormatting sqref="G20">
    <cfRule type="cellIs" dxfId="18" priority="2" operator="lessThan">
      <formula>1000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29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.75" customHeight="1" x14ac:dyDescent="0.2"/>
  <cols>
    <col min="1" max="1" width="19.140625" customWidth="1"/>
    <col min="2" max="2" width="19.42578125" customWidth="1"/>
    <col min="3" max="3" width="18.85546875" customWidth="1"/>
    <col min="4" max="4" width="22.140625" customWidth="1"/>
    <col min="6" max="6" width="27.7109375" customWidth="1"/>
  </cols>
  <sheetData>
    <row r="1" spans="1:7" ht="15.75" customHeight="1" x14ac:dyDescent="0.2">
      <c r="A1" s="5" t="s">
        <v>15</v>
      </c>
      <c r="B1" s="6" t="s">
        <v>16</v>
      </c>
      <c r="C1" s="5" t="s">
        <v>17</v>
      </c>
      <c r="D1" s="6" t="s">
        <v>0</v>
      </c>
      <c r="E1" s="6" t="s">
        <v>18</v>
      </c>
    </row>
    <row r="2" spans="1:7" ht="15.75" customHeight="1" x14ac:dyDescent="0.2">
      <c r="A2" s="7" t="s">
        <v>1</v>
      </c>
      <c r="B2" s="8">
        <v>60</v>
      </c>
      <c r="C2" s="10" t="s">
        <v>19</v>
      </c>
      <c r="D2" s="8">
        <v>150</v>
      </c>
      <c r="E2" s="33"/>
    </row>
    <row r="3" spans="1:7" ht="15.75" customHeight="1" x14ac:dyDescent="0.2">
      <c r="A3" s="7" t="s">
        <v>3</v>
      </c>
      <c r="B3" s="13">
        <v>500</v>
      </c>
      <c r="C3" s="10" t="s">
        <v>7</v>
      </c>
      <c r="D3" s="13">
        <v>43</v>
      </c>
      <c r="E3" s="34"/>
    </row>
    <row r="4" spans="1:7" ht="15.75" customHeight="1" x14ac:dyDescent="0.2">
      <c r="A4" s="7" t="s">
        <v>5</v>
      </c>
      <c r="B4" s="13">
        <v>0</v>
      </c>
      <c r="C4" s="10" t="s">
        <v>22</v>
      </c>
      <c r="D4" s="13">
        <v>57</v>
      </c>
      <c r="E4" s="34"/>
    </row>
    <row r="5" spans="1:7" ht="15.75" customHeight="1" x14ac:dyDescent="0.2">
      <c r="A5" s="7" t="s">
        <v>9</v>
      </c>
      <c r="B5" s="13">
        <v>2000</v>
      </c>
      <c r="C5" s="10" t="s">
        <v>24</v>
      </c>
      <c r="D5" s="13">
        <v>17</v>
      </c>
      <c r="E5" s="34"/>
      <c r="F5" s="14" t="s">
        <v>26</v>
      </c>
      <c r="G5" s="1" t="e">
        <f>B5+'2ª Q. Oct 2017'!G5</f>
        <v>#REF!</v>
      </c>
    </row>
    <row r="6" spans="1:7" ht="15.75" customHeight="1" x14ac:dyDescent="0.2">
      <c r="A6" s="7" t="s">
        <v>27</v>
      </c>
      <c r="B6" s="13">
        <v>700</v>
      </c>
      <c r="C6" s="10" t="s">
        <v>5</v>
      </c>
      <c r="D6" s="13">
        <v>55</v>
      </c>
      <c r="E6" s="34"/>
    </row>
    <row r="7" spans="1:7" ht="15.75" customHeight="1" x14ac:dyDescent="0.2">
      <c r="A7" s="7" t="s">
        <v>30</v>
      </c>
      <c r="B7" s="13">
        <v>2500</v>
      </c>
      <c r="C7" s="10" t="s">
        <v>31</v>
      </c>
      <c r="D7" s="13">
        <v>17</v>
      </c>
      <c r="E7" s="34"/>
    </row>
    <row r="8" spans="1:7" ht="15.75" customHeight="1" x14ac:dyDescent="0.2">
      <c r="A8" s="7"/>
      <c r="B8" s="13"/>
      <c r="C8" s="10" t="s">
        <v>33</v>
      </c>
      <c r="D8" s="13">
        <v>1200</v>
      </c>
      <c r="E8" s="34"/>
    </row>
    <row r="9" spans="1:7" ht="15.75" customHeight="1" x14ac:dyDescent="0.2">
      <c r="A9" s="7"/>
      <c r="B9" s="13"/>
      <c r="C9" s="15"/>
      <c r="D9" s="16"/>
      <c r="E9" s="34"/>
    </row>
    <row r="10" spans="1:7" ht="15.75" customHeight="1" x14ac:dyDescent="0.2">
      <c r="A10" s="7"/>
      <c r="B10" s="13"/>
      <c r="C10" s="15"/>
      <c r="D10" s="16"/>
      <c r="E10" s="34"/>
    </row>
    <row r="11" spans="1:7" ht="15.75" customHeight="1" x14ac:dyDescent="0.2">
      <c r="A11" s="7"/>
      <c r="B11" s="13"/>
      <c r="C11" s="15"/>
      <c r="D11" s="16"/>
      <c r="E11" s="34"/>
    </row>
    <row r="12" spans="1:7" ht="15.75" customHeight="1" x14ac:dyDescent="0.2">
      <c r="A12" s="7"/>
      <c r="B12" s="13"/>
      <c r="C12" s="15"/>
      <c r="D12" s="16"/>
      <c r="E12" s="34"/>
    </row>
    <row r="13" spans="1:7" ht="15.75" customHeight="1" x14ac:dyDescent="0.2">
      <c r="A13" s="7"/>
      <c r="B13" s="13"/>
      <c r="C13" s="15"/>
      <c r="D13" s="16"/>
      <c r="E13" s="34"/>
    </row>
    <row r="14" spans="1:7" ht="15.75" customHeight="1" x14ac:dyDescent="0.2">
      <c r="A14" s="7"/>
      <c r="B14" s="13"/>
      <c r="C14" s="15"/>
      <c r="D14" s="16"/>
      <c r="E14" s="34"/>
    </row>
    <row r="15" spans="1:7" ht="15.75" customHeight="1" x14ac:dyDescent="0.2">
      <c r="A15" s="7"/>
      <c r="B15" s="13"/>
      <c r="C15" s="15"/>
      <c r="D15" s="16"/>
      <c r="E15" s="34"/>
    </row>
    <row r="16" spans="1:7" ht="15.75" customHeight="1" x14ac:dyDescent="0.2">
      <c r="A16" s="7"/>
      <c r="B16" s="13"/>
      <c r="C16" s="15"/>
      <c r="D16" s="16"/>
      <c r="E16" s="34"/>
    </row>
    <row r="17" spans="1:12" ht="15.75" customHeight="1" x14ac:dyDescent="0.2">
      <c r="A17" s="7"/>
      <c r="B17" s="13"/>
      <c r="C17" s="15"/>
      <c r="D17" s="16"/>
      <c r="E17" s="34"/>
    </row>
    <row r="18" spans="1:12" ht="15.75" customHeight="1" x14ac:dyDescent="0.2">
      <c r="A18" s="7"/>
      <c r="B18" s="13"/>
      <c r="C18" s="15"/>
      <c r="D18" s="16"/>
      <c r="E18" s="34"/>
    </row>
    <row r="19" spans="1:12" ht="15.75" customHeight="1" x14ac:dyDescent="0.2">
      <c r="A19" s="7"/>
      <c r="B19" s="13"/>
      <c r="C19" s="15"/>
      <c r="D19" s="16"/>
      <c r="E19" s="34"/>
    </row>
    <row r="20" spans="1:12" ht="15.75" customHeight="1" x14ac:dyDescent="0.2">
      <c r="A20" s="7"/>
      <c r="B20" s="13"/>
      <c r="C20" s="15"/>
      <c r="D20" s="16"/>
      <c r="E20" s="34"/>
    </row>
    <row r="21" spans="1:12" ht="15.75" customHeight="1" x14ac:dyDescent="0.2">
      <c r="A21" s="7"/>
      <c r="B21" s="13"/>
      <c r="C21" s="15"/>
      <c r="D21" s="16"/>
      <c r="E21" s="34"/>
    </row>
    <row r="22" spans="1:12" ht="15.75" customHeight="1" x14ac:dyDescent="0.2">
      <c r="A22" s="18" t="s">
        <v>12</v>
      </c>
      <c r="B22" s="4">
        <f>SUM(B2:B21)</f>
        <v>5760</v>
      </c>
      <c r="C22" s="19"/>
      <c r="D22" s="4">
        <f>SUM(D2:D21)</f>
        <v>1539</v>
      </c>
      <c r="E22" s="4">
        <f>SUM(D22,B22)</f>
        <v>7299</v>
      </c>
    </row>
    <row r="23" spans="1:12" ht="18" x14ac:dyDescent="0.25">
      <c r="B23" s="1"/>
      <c r="F23" s="2" t="s">
        <v>50</v>
      </c>
      <c r="G23" s="20" t="e">
        <f ca="1">(6400+B29+'2ª Q. Oct 2017'!G20)</f>
        <v>#NAME?</v>
      </c>
    </row>
    <row r="24" spans="1:12" ht="18" x14ac:dyDescent="0.25">
      <c r="A24" s="35" t="s">
        <v>13</v>
      </c>
      <c r="B24" s="37"/>
      <c r="F24" s="21" t="s">
        <v>51</v>
      </c>
      <c r="G24" s="3" t="e">
        <f ca="1">MINUS(G23,E22)</f>
        <v>#NAME?</v>
      </c>
    </row>
    <row r="25" spans="1:12" ht="12.75" x14ac:dyDescent="0.2">
      <c r="A25" s="22" t="s">
        <v>10</v>
      </c>
      <c r="B25" s="9">
        <v>150</v>
      </c>
      <c r="L25" s="31"/>
    </row>
    <row r="26" spans="1:12" ht="12.75" x14ac:dyDescent="0.2">
      <c r="A26" s="23"/>
      <c r="B26" s="32"/>
    </row>
    <row r="27" spans="1:12" ht="12.75" x14ac:dyDescent="0.2">
      <c r="A27" s="23"/>
      <c r="B27" s="32"/>
    </row>
    <row r="28" spans="1:12" ht="12.75" x14ac:dyDescent="0.2">
      <c r="A28" s="23"/>
      <c r="B28" s="24"/>
    </row>
    <row r="29" spans="1:12" ht="12.75" x14ac:dyDescent="0.2">
      <c r="A29" s="25" t="s">
        <v>12</v>
      </c>
      <c r="B29" s="4">
        <f>SUM(B24:B28)</f>
        <v>150</v>
      </c>
    </row>
  </sheetData>
  <mergeCells count="2">
    <mergeCell ref="A24:B24"/>
    <mergeCell ref="E2:E21"/>
  </mergeCells>
  <conditionalFormatting sqref="G24">
    <cfRule type="cellIs" dxfId="17" priority="1" operator="greaterThanOrEqual">
      <formula>1000</formula>
    </cfRule>
  </conditionalFormatting>
  <conditionalFormatting sqref="G24">
    <cfRule type="cellIs" dxfId="16" priority="2" operator="lessThan">
      <formula>1000</formula>
    </cfRule>
  </conditionalFormatting>
  <conditionalFormatting sqref="G24">
    <cfRule type="cellIs" dxfId="15" priority="3" operator="greaterThanOrEqual">
      <formula>1000</formula>
    </cfRule>
  </conditionalFormatting>
  <conditionalFormatting sqref="G24">
    <cfRule type="cellIs" dxfId="14" priority="4" operator="lessThan">
      <formula>1000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29"/>
  <sheetViews>
    <sheetView tabSelected="1" workbookViewId="0">
      <pane ySplit="1" topLeftCell="A2" activePane="bottomLeft" state="frozen"/>
      <selection pane="bottomLeft" activeCell="H10" sqref="H10"/>
    </sheetView>
  </sheetViews>
  <sheetFormatPr baseColWidth="10" defaultColWidth="14.42578125" defaultRowHeight="15.75" customHeight="1" x14ac:dyDescent="0.2"/>
  <cols>
    <col min="1" max="1" width="16.140625" customWidth="1"/>
    <col min="2" max="2" width="19.42578125" customWidth="1"/>
    <col min="3" max="3" width="18.85546875" customWidth="1"/>
    <col min="4" max="4" width="22.140625" customWidth="1"/>
    <col min="6" max="6" width="27.7109375" customWidth="1"/>
  </cols>
  <sheetData>
    <row r="1" spans="1:7" ht="15.75" customHeight="1" x14ac:dyDescent="0.2">
      <c r="A1" s="38" t="s">
        <v>15</v>
      </c>
      <c r="B1" s="39" t="s">
        <v>16</v>
      </c>
      <c r="C1" s="38" t="s">
        <v>17</v>
      </c>
      <c r="D1" s="39" t="s">
        <v>0</v>
      </c>
      <c r="E1" s="39" t="s">
        <v>18</v>
      </c>
    </row>
    <row r="2" spans="1:7" ht="15.75" customHeight="1" x14ac:dyDescent="0.2">
      <c r="A2" s="45" t="s">
        <v>1</v>
      </c>
      <c r="B2" s="26">
        <v>90</v>
      </c>
      <c r="C2" s="10" t="s">
        <v>2</v>
      </c>
      <c r="D2" s="8">
        <v>700</v>
      </c>
      <c r="E2" s="33"/>
    </row>
    <row r="3" spans="1:7" ht="15.75" customHeight="1" x14ac:dyDescent="0.2">
      <c r="A3" s="45" t="s">
        <v>3</v>
      </c>
      <c r="B3" s="13">
        <v>250</v>
      </c>
      <c r="C3" s="10" t="s">
        <v>53</v>
      </c>
      <c r="D3" s="13">
        <v>250</v>
      </c>
      <c r="E3" s="34"/>
    </row>
    <row r="4" spans="1:7" ht="15.75" customHeight="1" x14ac:dyDescent="0.2">
      <c r="A4" s="45" t="s">
        <v>5</v>
      </c>
      <c r="B4" s="27">
        <v>0</v>
      </c>
      <c r="C4" s="10" t="s">
        <v>54</v>
      </c>
      <c r="D4" s="13">
        <v>10</v>
      </c>
      <c r="E4" s="34"/>
    </row>
    <row r="5" spans="1:7" ht="15.75" customHeight="1" x14ac:dyDescent="0.2">
      <c r="A5" s="45" t="s">
        <v>21</v>
      </c>
      <c r="B5" s="27">
        <v>0</v>
      </c>
      <c r="C5" s="10" t="s">
        <v>55</v>
      </c>
      <c r="D5" s="13">
        <v>50</v>
      </c>
      <c r="E5" s="34"/>
      <c r="F5" s="14" t="s">
        <v>26</v>
      </c>
      <c r="G5" s="1">
        <f>B7</f>
        <v>850</v>
      </c>
    </row>
    <row r="6" spans="1:7" ht="15.75" customHeight="1" x14ac:dyDescent="0.2">
      <c r="A6" s="45" t="s">
        <v>23</v>
      </c>
      <c r="B6" s="27">
        <v>0</v>
      </c>
      <c r="C6" s="10" t="s">
        <v>56</v>
      </c>
      <c r="D6" s="13">
        <v>1000</v>
      </c>
      <c r="E6" s="34"/>
    </row>
    <row r="7" spans="1:7" ht="15.75" customHeight="1" x14ac:dyDescent="0.2">
      <c r="A7" s="45" t="s">
        <v>9</v>
      </c>
      <c r="B7" s="27">
        <v>850</v>
      </c>
      <c r="C7" s="10" t="s">
        <v>57</v>
      </c>
      <c r="D7" s="13">
        <v>10</v>
      </c>
      <c r="E7" s="34"/>
    </row>
    <row r="8" spans="1:7" ht="15.75" customHeight="1" x14ac:dyDescent="0.2">
      <c r="A8" s="45" t="s">
        <v>58</v>
      </c>
      <c r="B8" s="28">
        <v>0</v>
      </c>
      <c r="C8" s="10" t="s">
        <v>59</v>
      </c>
      <c r="D8" s="13">
        <v>30</v>
      </c>
      <c r="E8" s="34"/>
    </row>
    <row r="9" spans="1:7" ht="15.75" customHeight="1" x14ac:dyDescent="0.2">
      <c r="A9" s="45" t="s">
        <v>29</v>
      </c>
      <c r="B9" s="27">
        <v>500</v>
      </c>
      <c r="C9" s="10" t="s">
        <v>60</v>
      </c>
      <c r="D9" s="13">
        <v>8</v>
      </c>
      <c r="E9" s="34"/>
    </row>
    <row r="10" spans="1:7" ht="15.75" customHeight="1" x14ac:dyDescent="0.2">
      <c r="A10" s="45" t="s">
        <v>61</v>
      </c>
      <c r="B10" s="27">
        <v>200</v>
      </c>
      <c r="C10" s="10" t="s">
        <v>62</v>
      </c>
      <c r="D10" s="13">
        <v>29</v>
      </c>
      <c r="E10" s="34"/>
    </row>
    <row r="11" spans="1:7" ht="15.75" customHeight="1" x14ac:dyDescent="0.2">
      <c r="A11" s="45"/>
      <c r="B11" s="13"/>
      <c r="C11" s="15">
        <v>1</v>
      </c>
      <c r="D11" s="13">
        <v>120</v>
      </c>
      <c r="E11" s="34"/>
    </row>
    <row r="12" spans="1:7" ht="15.75" customHeight="1" x14ac:dyDescent="0.2">
      <c r="A12" s="45"/>
      <c r="B12" s="13"/>
      <c r="C12" s="15">
        <v>2</v>
      </c>
      <c r="D12" s="13">
        <v>170</v>
      </c>
      <c r="E12" s="34"/>
    </row>
    <row r="13" spans="1:7" ht="15.75" customHeight="1" x14ac:dyDescent="0.2">
      <c r="A13" s="45"/>
      <c r="B13" s="13"/>
      <c r="C13" s="15">
        <v>3</v>
      </c>
      <c r="D13" s="13">
        <v>80</v>
      </c>
      <c r="E13" s="34"/>
    </row>
    <row r="14" spans="1:7" ht="15.75" customHeight="1" x14ac:dyDescent="0.2">
      <c r="A14" s="45"/>
      <c r="B14" s="13"/>
      <c r="C14" s="15">
        <v>4</v>
      </c>
      <c r="D14" s="13">
        <v>13</v>
      </c>
      <c r="E14" s="34"/>
    </row>
    <row r="15" spans="1:7" ht="15.75" customHeight="1" x14ac:dyDescent="0.2">
      <c r="A15" s="45"/>
      <c r="B15" s="13"/>
      <c r="C15" s="10" t="s">
        <v>14</v>
      </c>
      <c r="D15" s="13">
        <v>200</v>
      </c>
      <c r="E15" s="34"/>
    </row>
    <row r="16" spans="1:7" ht="15.75" customHeight="1" x14ac:dyDescent="0.2">
      <c r="A16" s="45"/>
      <c r="B16" s="13"/>
      <c r="C16" s="10" t="s">
        <v>63</v>
      </c>
      <c r="D16" s="13">
        <v>200</v>
      </c>
      <c r="E16" s="34"/>
    </row>
    <row r="17" spans="1:7" ht="15.75" customHeight="1" x14ac:dyDescent="0.2">
      <c r="A17" s="45"/>
      <c r="B17" s="13"/>
      <c r="C17" s="10" t="s">
        <v>64</v>
      </c>
      <c r="D17" s="13">
        <v>450</v>
      </c>
      <c r="E17" s="34"/>
    </row>
    <row r="18" spans="1:7" ht="15.75" customHeight="1" x14ac:dyDescent="0.2">
      <c r="A18" s="45"/>
      <c r="B18" s="13"/>
      <c r="C18" s="10"/>
      <c r="D18" s="13"/>
      <c r="E18" s="34"/>
    </row>
    <row r="19" spans="1:7" ht="15.75" customHeight="1" x14ac:dyDescent="0.2">
      <c r="A19" s="45"/>
      <c r="B19" s="13"/>
      <c r="C19" s="15"/>
      <c r="D19" s="16"/>
      <c r="E19" s="34"/>
    </row>
    <row r="20" spans="1:7" ht="15.75" customHeight="1" x14ac:dyDescent="0.2">
      <c r="A20" s="45"/>
      <c r="B20" s="13"/>
      <c r="C20" s="15"/>
      <c r="D20" s="16"/>
      <c r="E20" s="34"/>
    </row>
    <row r="21" spans="1:7" ht="15.75" customHeight="1" x14ac:dyDescent="0.2">
      <c r="A21" s="45"/>
      <c r="B21" s="29"/>
      <c r="C21" s="15"/>
      <c r="D21" s="30"/>
      <c r="E21" s="34"/>
    </row>
    <row r="22" spans="1:7" ht="15.75" customHeight="1" x14ac:dyDescent="0.2">
      <c r="A22" s="40" t="s">
        <v>12</v>
      </c>
      <c r="B22" s="4">
        <f>SUM(B2:B21)</f>
        <v>1890</v>
      </c>
      <c r="C22" s="19"/>
      <c r="D22" s="4">
        <f>SUM(D2:D21)</f>
        <v>3320</v>
      </c>
      <c r="E22" s="4">
        <f>SUM(D22,B22)</f>
        <v>5210</v>
      </c>
    </row>
    <row r="23" spans="1:7" ht="18" x14ac:dyDescent="0.25">
      <c r="B23" s="1"/>
      <c r="F23" s="46" t="s">
        <v>50</v>
      </c>
      <c r="G23" s="20">
        <f>(5391.11+B29)</f>
        <v>5391.11</v>
      </c>
    </row>
    <row r="24" spans="1:7" ht="18" x14ac:dyDescent="0.25">
      <c r="A24" s="43" t="s">
        <v>13</v>
      </c>
      <c r="B24" s="44"/>
      <c r="F24" s="47" t="s">
        <v>51</v>
      </c>
      <c r="G24" s="48">
        <f>G23-E22</f>
        <v>181.10999999999967</v>
      </c>
    </row>
    <row r="25" spans="1:7" ht="12.75" x14ac:dyDescent="0.2">
      <c r="A25" s="41"/>
      <c r="B25" s="9"/>
    </row>
    <row r="26" spans="1:7" ht="12.75" x14ac:dyDescent="0.2">
      <c r="A26" s="41"/>
      <c r="B26" s="12"/>
    </row>
    <row r="27" spans="1:7" ht="12.75" x14ac:dyDescent="0.2">
      <c r="A27" s="41"/>
      <c r="B27" s="32"/>
    </row>
    <row r="28" spans="1:7" ht="12.75" x14ac:dyDescent="0.2">
      <c r="A28" s="41"/>
      <c r="B28" s="24"/>
    </row>
    <row r="29" spans="1:7" ht="12.75" x14ac:dyDescent="0.2">
      <c r="A29" s="42" t="s">
        <v>12</v>
      </c>
      <c r="B29" s="4">
        <f>SUM(B24:B28)</f>
        <v>0</v>
      </c>
    </row>
  </sheetData>
  <mergeCells count="2">
    <mergeCell ref="A24:B24"/>
    <mergeCell ref="E2:E21"/>
  </mergeCells>
  <conditionalFormatting sqref="G24">
    <cfRule type="cellIs" dxfId="13" priority="1" operator="greaterThanOrEqual">
      <formula>1000</formula>
    </cfRule>
  </conditionalFormatting>
  <conditionalFormatting sqref="G24">
    <cfRule type="cellIs" dxfId="12" priority="2" operator="lessThan">
      <formula>1000</formula>
    </cfRule>
  </conditionalFormatting>
  <conditionalFormatting sqref="G24">
    <cfRule type="cellIs" dxfId="11" priority="3" operator="greaterThanOrEqual">
      <formula>1000</formula>
    </cfRule>
  </conditionalFormatting>
  <conditionalFormatting sqref="G24">
    <cfRule type="cellIs" dxfId="10" priority="4" operator="lessThan">
      <formula>1000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29"/>
  <sheetViews>
    <sheetView workbookViewId="0">
      <pane ySplit="1" topLeftCell="A14" activePane="bottomLeft" state="frozen"/>
      <selection pane="bottomLeft" activeCell="F17" sqref="F17"/>
    </sheetView>
  </sheetViews>
  <sheetFormatPr baseColWidth="10" defaultColWidth="14.42578125" defaultRowHeight="15.75" customHeight="1" x14ac:dyDescent="0.2"/>
  <cols>
    <col min="1" max="1" width="16.140625" customWidth="1"/>
    <col min="2" max="2" width="19.42578125" customWidth="1"/>
    <col min="3" max="3" width="18.85546875" customWidth="1"/>
    <col min="4" max="4" width="22.140625" customWidth="1"/>
    <col min="6" max="6" width="27.7109375" customWidth="1"/>
    <col min="7" max="7" width="20.42578125" customWidth="1"/>
  </cols>
  <sheetData>
    <row r="1" spans="1:7" ht="15.75" customHeight="1" x14ac:dyDescent="0.2">
      <c r="A1" s="38" t="s">
        <v>15</v>
      </c>
      <c r="B1" s="39" t="s">
        <v>16</v>
      </c>
      <c r="C1" s="38" t="s">
        <v>17</v>
      </c>
      <c r="D1" s="39" t="s">
        <v>0</v>
      </c>
      <c r="E1" s="39" t="s">
        <v>18</v>
      </c>
    </row>
    <row r="2" spans="1:7" ht="15.75" customHeight="1" x14ac:dyDescent="0.2">
      <c r="A2" s="45" t="s">
        <v>1</v>
      </c>
      <c r="B2" s="8">
        <v>100</v>
      </c>
      <c r="C2" s="10" t="s">
        <v>19</v>
      </c>
      <c r="D2" s="8">
        <v>150</v>
      </c>
      <c r="E2" s="33"/>
    </row>
    <row r="3" spans="1:7" ht="15.75" customHeight="1" x14ac:dyDescent="0.2">
      <c r="A3" s="45" t="s">
        <v>3</v>
      </c>
      <c r="B3" s="13">
        <v>270</v>
      </c>
      <c r="C3" s="10" t="s">
        <v>65</v>
      </c>
      <c r="D3" s="13">
        <v>0</v>
      </c>
      <c r="E3" s="34"/>
    </row>
    <row r="4" spans="1:7" ht="15.75" customHeight="1" x14ac:dyDescent="0.2">
      <c r="A4" s="45" t="s">
        <v>29</v>
      </c>
      <c r="B4" s="13">
        <v>600</v>
      </c>
      <c r="C4" s="10" t="s">
        <v>2</v>
      </c>
      <c r="D4" s="13">
        <v>500</v>
      </c>
      <c r="E4" s="34"/>
    </row>
    <row r="5" spans="1:7" ht="15.75" customHeight="1" x14ac:dyDescent="0.2">
      <c r="A5" s="45" t="s">
        <v>9</v>
      </c>
      <c r="B5" s="13">
        <v>2000</v>
      </c>
      <c r="C5" s="15"/>
      <c r="D5" s="16"/>
      <c r="E5" s="34"/>
      <c r="F5" s="14" t="s">
        <v>26</v>
      </c>
      <c r="G5" s="1">
        <f>B5+'1ª Q. Nov 2018'!G5</f>
        <v>2850</v>
      </c>
    </row>
    <row r="6" spans="1:7" ht="15.75" customHeight="1" x14ac:dyDescent="0.2">
      <c r="A6" s="45" t="s">
        <v>66</v>
      </c>
      <c r="B6" s="13">
        <v>45</v>
      </c>
      <c r="C6" s="15"/>
      <c r="D6" s="16"/>
      <c r="E6" s="34"/>
    </row>
    <row r="7" spans="1:7" ht="15.75" customHeight="1" x14ac:dyDescent="0.2">
      <c r="A7" s="51" t="s">
        <v>67</v>
      </c>
      <c r="B7" s="13">
        <v>66</v>
      </c>
      <c r="C7" s="15"/>
      <c r="D7" s="16"/>
      <c r="E7" s="34"/>
    </row>
    <row r="8" spans="1:7" ht="15.75" customHeight="1" x14ac:dyDescent="0.2">
      <c r="A8" s="45"/>
      <c r="B8" s="13"/>
      <c r="C8" s="15"/>
      <c r="D8" s="16"/>
      <c r="E8" s="34"/>
    </row>
    <row r="9" spans="1:7" ht="15.75" customHeight="1" x14ac:dyDescent="0.2">
      <c r="A9" s="45"/>
      <c r="B9" s="13"/>
      <c r="C9" s="15"/>
      <c r="D9" s="16"/>
      <c r="E9" s="34"/>
    </row>
    <row r="10" spans="1:7" ht="15.75" customHeight="1" x14ac:dyDescent="0.2">
      <c r="A10" s="45"/>
      <c r="B10" s="13"/>
      <c r="C10" s="15"/>
      <c r="D10" s="16"/>
      <c r="E10" s="34"/>
    </row>
    <row r="11" spans="1:7" ht="15.75" customHeight="1" x14ac:dyDescent="0.2">
      <c r="A11" s="45"/>
      <c r="B11" s="13"/>
      <c r="C11" s="15"/>
      <c r="D11" s="16"/>
      <c r="E11" s="34"/>
    </row>
    <row r="12" spans="1:7" ht="15.75" customHeight="1" x14ac:dyDescent="0.2">
      <c r="A12" s="45"/>
      <c r="B12" s="13"/>
      <c r="C12" s="15"/>
      <c r="D12" s="16"/>
      <c r="E12" s="34"/>
    </row>
    <row r="13" spans="1:7" ht="15.75" customHeight="1" x14ac:dyDescent="0.2">
      <c r="A13" s="45"/>
      <c r="B13" s="13"/>
      <c r="C13" s="15"/>
      <c r="D13" s="16"/>
      <c r="E13" s="34"/>
    </row>
    <row r="14" spans="1:7" ht="15.75" customHeight="1" x14ac:dyDescent="0.2">
      <c r="A14" s="45"/>
      <c r="B14" s="13"/>
      <c r="C14" s="15"/>
      <c r="D14" s="16"/>
      <c r="E14" s="34"/>
    </row>
    <row r="15" spans="1:7" ht="15.75" customHeight="1" x14ac:dyDescent="0.2">
      <c r="A15" s="45"/>
      <c r="B15" s="13"/>
      <c r="C15" s="15"/>
      <c r="D15" s="16"/>
      <c r="E15" s="34"/>
    </row>
    <row r="16" spans="1:7" ht="15.75" customHeight="1" x14ac:dyDescent="0.2">
      <c r="A16" s="45"/>
      <c r="B16" s="13"/>
      <c r="C16" s="15"/>
      <c r="D16" s="16"/>
      <c r="E16" s="34"/>
    </row>
    <row r="17" spans="1:7" ht="15.75" customHeight="1" x14ac:dyDescent="0.2">
      <c r="A17" s="45"/>
      <c r="B17" s="13"/>
      <c r="C17" s="15"/>
      <c r="D17" s="16"/>
      <c r="E17" s="34"/>
    </row>
    <row r="18" spans="1:7" ht="15.75" customHeight="1" x14ac:dyDescent="0.2">
      <c r="A18" s="45"/>
      <c r="B18" s="13"/>
      <c r="C18" s="15"/>
      <c r="D18" s="16"/>
      <c r="E18" s="34"/>
    </row>
    <row r="19" spans="1:7" ht="15.75" customHeight="1" x14ac:dyDescent="0.2">
      <c r="A19" s="45"/>
      <c r="B19" s="13"/>
      <c r="C19" s="15"/>
      <c r="D19" s="16"/>
      <c r="E19" s="34"/>
    </row>
    <row r="20" spans="1:7" ht="15.75" customHeight="1" x14ac:dyDescent="0.2">
      <c r="A20" s="45"/>
      <c r="B20" s="13"/>
      <c r="C20" s="15"/>
      <c r="D20" s="16"/>
      <c r="E20" s="34"/>
    </row>
    <row r="21" spans="1:7" ht="15.75" customHeight="1" x14ac:dyDescent="0.2">
      <c r="A21" s="45"/>
      <c r="B21" s="29"/>
      <c r="C21" s="15"/>
      <c r="D21" s="30"/>
      <c r="E21" s="34"/>
    </row>
    <row r="22" spans="1:7" ht="15.75" customHeight="1" x14ac:dyDescent="0.2">
      <c r="A22" s="40" t="s">
        <v>12</v>
      </c>
      <c r="B22" s="4">
        <f>SUM(B2:B21)</f>
        <v>3081</v>
      </c>
      <c r="C22" s="19"/>
      <c r="D22" s="4">
        <f>SUM(D2:D21)</f>
        <v>650</v>
      </c>
      <c r="E22" s="4">
        <f>SUM(D22,B22)</f>
        <v>3731</v>
      </c>
    </row>
    <row r="23" spans="1:7" ht="18" x14ac:dyDescent="0.25">
      <c r="B23" s="1"/>
      <c r="F23" s="52" t="s">
        <v>50</v>
      </c>
      <c r="G23" s="20">
        <f>(6502.94+B29+'1ª Q. Nov 2018'!G24)</f>
        <v>6834.0499999999993</v>
      </c>
    </row>
    <row r="24" spans="1:7" ht="18" x14ac:dyDescent="0.25">
      <c r="A24" s="49" t="s">
        <v>13</v>
      </c>
      <c r="B24" s="50"/>
      <c r="F24" s="53" t="s">
        <v>51</v>
      </c>
      <c r="G24" s="3">
        <f>G23-E22</f>
        <v>3103.0499999999993</v>
      </c>
    </row>
    <row r="25" spans="1:7" ht="12.75" x14ac:dyDescent="0.2">
      <c r="A25" s="41" t="s">
        <v>10</v>
      </c>
      <c r="B25" s="9">
        <v>150</v>
      </c>
    </row>
    <row r="26" spans="1:7" ht="12.75" x14ac:dyDescent="0.2">
      <c r="A26" s="41" t="s">
        <v>68</v>
      </c>
      <c r="B26" s="12">
        <v>0</v>
      </c>
    </row>
    <row r="27" spans="1:7" ht="12.75" x14ac:dyDescent="0.2">
      <c r="A27" s="41"/>
      <c r="B27" s="32"/>
    </row>
    <row r="28" spans="1:7" ht="12.75" x14ac:dyDescent="0.2">
      <c r="A28" s="41"/>
      <c r="B28" s="24"/>
    </row>
    <row r="29" spans="1:7" ht="12.75" x14ac:dyDescent="0.2">
      <c r="A29" s="42" t="s">
        <v>12</v>
      </c>
      <c r="B29" s="4">
        <f>SUM(B24:B28)</f>
        <v>150</v>
      </c>
    </row>
  </sheetData>
  <mergeCells count="2">
    <mergeCell ref="A24:B24"/>
    <mergeCell ref="E2:E21"/>
  </mergeCells>
  <conditionalFormatting sqref="G24">
    <cfRule type="cellIs" dxfId="9" priority="1" operator="greaterThanOrEqual">
      <formula>1000</formula>
    </cfRule>
  </conditionalFormatting>
  <conditionalFormatting sqref="G24">
    <cfRule type="cellIs" dxfId="8" priority="2" operator="lessThan">
      <formula>1000</formula>
    </cfRule>
  </conditionalFormatting>
  <conditionalFormatting sqref="G24">
    <cfRule type="cellIs" dxfId="7" priority="3" operator="greaterThanOrEqual">
      <formula>1000</formula>
    </cfRule>
  </conditionalFormatting>
  <conditionalFormatting sqref="G24">
    <cfRule type="cellIs" dxfId="6" priority="4" operator="lessThan">
      <formula>1000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29"/>
  <sheetViews>
    <sheetView workbookViewId="0">
      <pane ySplit="1" topLeftCell="A2" activePane="bottomLeft" state="frozen"/>
      <selection pane="bottomLeft" activeCell="G14" sqref="G14"/>
    </sheetView>
  </sheetViews>
  <sheetFormatPr baseColWidth="10" defaultColWidth="14.42578125" defaultRowHeight="15.75" customHeight="1" x14ac:dyDescent="0.2"/>
  <cols>
    <col min="1" max="1" width="16.140625" customWidth="1"/>
    <col min="2" max="2" width="19.42578125" customWidth="1"/>
    <col min="3" max="3" width="18.85546875" customWidth="1"/>
    <col min="4" max="4" width="22.140625" customWidth="1"/>
    <col min="6" max="6" width="27.7109375" customWidth="1"/>
  </cols>
  <sheetData>
    <row r="1" spans="1:7" ht="15.75" customHeight="1" x14ac:dyDescent="0.2">
      <c r="A1" s="38" t="s">
        <v>15</v>
      </c>
      <c r="B1" s="39" t="s">
        <v>16</v>
      </c>
      <c r="C1" s="38" t="s">
        <v>17</v>
      </c>
      <c r="D1" s="39" t="s">
        <v>0</v>
      </c>
      <c r="E1" s="39" t="s">
        <v>18</v>
      </c>
    </row>
    <row r="2" spans="1:7" ht="15.75" customHeight="1" x14ac:dyDescent="0.2">
      <c r="A2" s="45" t="s">
        <v>1</v>
      </c>
      <c r="B2" s="8">
        <v>110</v>
      </c>
      <c r="C2" s="10"/>
      <c r="D2" s="8"/>
      <c r="E2" s="33"/>
    </row>
    <row r="3" spans="1:7" ht="15.75" customHeight="1" x14ac:dyDescent="0.2">
      <c r="A3" s="45" t="s">
        <v>3</v>
      </c>
      <c r="B3" s="13">
        <v>385</v>
      </c>
      <c r="C3" s="10"/>
      <c r="D3" s="13"/>
      <c r="E3" s="34"/>
    </row>
    <row r="4" spans="1:7" ht="15.75" customHeight="1" x14ac:dyDescent="0.2">
      <c r="A4" s="45" t="s">
        <v>5</v>
      </c>
      <c r="B4" s="13">
        <v>275</v>
      </c>
      <c r="C4" s="15"/>
      <c r="D4" s="13"/>
      <c r="E4" s="34"/>
    </row>
    <row r="5" spans="1:7" ht="15.75" customHeight="1" x14ac:dyDescent="0.2">
      <c r="A5" s="45" t="s">
        <v>21</v>
      </c>
      <c r="B5" s="13">
        <v>200</v>
      </c>
      <c r="C5" s="15"/>
      <c r="D5" s="16"/>
      <c r="E5" s="34"/>
      <c r="F5" s="14" t="s">
        <v>26</v>
      </c>
      <c r="G5" s="1">
        <f>B6+'2ª Q. Nov 2018'!G5</f>
        <v>5850</v>
      </c>
    </row>
    <row r="6" spans="1:7" ht="15.75" customHeight="1" x14ac:dyDescent="0.2">
      <c r="A6" s="45" t="s">
        <v>9</v>
      </c>
      <c r="B6" s="13">
        <v>3000</v>
      </c>
      <c r="C6" s="15"/>
      <c r="D6" s="16"/>
      <c r="E6" s="34"/>
    </row>
    <row r="7" spans="1:7" ht="15.75" customHeight="1" x14ac:dyDescent="0.2">
      <c r="A7" s="45" t="s">
        <v>23</v>
      </c>
      <c r="B7" s="13">
        <v>1000</v>
      </c>
      <c r="C7" s="15"/>
      <c r="D7" s="16"/>
      <c r="E7" s="34"/>
    </row>
    <row r="8" spans="1:7" ht="15.75" customHeight="1" x14ac:dyDescent="0.2">
      <c r="A8" s="45"/>
      <c r="B8" s="13"/>
      <c r="C8" s="15"/>
      <c r="D8" s="16"/>
      <c r="E8" s="34"/>
    </row>
    <row r="9" spans="1:7" ht="15.75" customHeight="1" x14ac:dyDescent="0.2">
      <c r="A9" s="45"/>
      <c r="B9" s="13"/>
      <c r="C9" s="15"/>
      <c r="D9" s="16"/>
      <c r="E9" s="34"/>
    </row>
    <row r="10" spans="1:7" ht="15.75" customHeight="1" x14ac:dyDescent="0.2">
      <c r="A10" s="45"/>
      <c r="B10" s="13"/>
      <c r="C10" s="15"/>
      <c r="D10" s="16"/>
      <c r="E10" s="34"/>
    </row>
    <row r="11" spans="1:7" ht="15.75" customHeight="1" x14ac:dyDescent="0.2">
      <c r="A11" s="45"/>
      <c r="B11" s="13"/>
      <c r="C11" s="15"/>
      <c r="D11" s="16"/>
      <c r="E11" s="34"/>
    </row>
    <row r="12" spans="1:7" ht="15.75" customHeight="1" x14ac:dyDescent="0.2">
      <c r="A12" s="45"/>
      <c r="B12" s="13"/>
      <c r="C12" s="15"/>
      <c r="D12" s="16"/>
      <c r="E12" s="34"/>
    </row>
    <row r="13" spans="1:7" ht="15.75" customHeight="1" x14ac:dyDescent="0.2">
      <c r="A13" s="45"/>
      <c r="B13" s="13"/>
      <c r="C13" s="15"/>
      <c r="D13" s="16"/>
      <c r="E13" s="34"/>
    </row>
    <row r="14" spans="1:7" ht="15.75" customHeight="1" x14ac:dyDescent="0.2">
      <c r="A14" s="45"/>
      <c r="B14" s="13"/>
      <c r="C14" s="15"/>
      <c r="D14" s="16"/>
      <c r="E14" s="34"/>
    </row>
    <row r="15" spans="1:7" ht="15.75" customHeight="1" x14ac:dyDescent="0.2">
      <c r="A15" s="45"/>
      <c r="B15" s="13"/>
      <c r="C15" s="15"/>
      <c r="D15" s="16"/>
      <c r="E15" s="34"/>
    </row>
    <row r="16" spans="1:7" ht="15.75" customHeight="1" x14ac:dyDescent="0.2">
      <c r="A16" s="45"/>
      <c r="B16" s="13"/>
      <c r="C16" s="15"/>
      <c r="D16" s="16"/>
      <c r="E16" s="34"/>
    </row>
    <row r="17" spans="1:7" ht="15.75" customHeight="1" x14ac:dyDescent="0.2">
      <c r="A17" s="45"/>
      <c r="B17" s="13"/>
      <c r="C17" s="15"/>
      <c r="D17" s="16"/>
      <c r="E17" s="34"/>
    </row>
    <row r="18" spans="1:7" ht="15.75" customHeight="1" x14ac:dyDescent="0.2">
      <c r="A18" s="45"/>
      <c r="B18" s="13"/>
      <c r="C18" s="15"/>
      <c r="D18" s="16"/>
      <c r="E18" s="34"/>
    </row>
    <row r="19" spans="1:7" ht="15.75" customHeight="1" x14ac:dyDescent="0.2">
      <c r="A19" s="45"/>
      <c r="B19" s="13"/>
      <c r="C19" s="15"/>
      <c r="D19" s="16"/>
      <c r="E19" s="34"/>
    </row>
    <row r="20" spans="1:7" ht="15.75" customHeight="1" x14ac:dyDescent="0.2">
      <c r="A20" s="45"/>
      <c r="B20" s="13"/>
      <c r="C20" s="15"/>
      <c r="D20" s="16"/>
      <c r="E20" s="34"/>
    </row>
    <row r="21" spans="1:7" ht="15.75" customHeight="1" x14ac:dyDescent="0.2">
      <c r="A21" s="45"/>
      <c r="B21" s="29"/>
      <c r="C21" s="15"/>
      <c r="D21" s="30"/>
      <c r="E21" s="11"/>
    </row>
    <row r="22" spans="1:7" ht="15.75" customHeight="1" x14ac:dyDescent="0.2">
      <c r="A22" s="40" t="s">
        <v>12</v>
      </c>
      <c r="B22" s="4">
        <f>SUM(B2:B21)</f>
        <v>4970</v>
      </c>
      <c r="C22" s="19"/>
      <c r="D22" s="4">
        <f>SUM(D2:D21)</f>
        <v>0</v>
      </c>
      <c r="E22" s="4">
        <f>SUM(D22,B22)</f>
        <v>4970</v>
      </c>
    </row>
    <row r="23" spans="1:7" ht="18" x14ac:dyDescent="0.25">
      <c r="B23" s="1"/>
      <c r="F23" s="52" t="s">
        <v>50</v>
      </c>
      <c r="G23" s="20">
        <f>(6234.86+B29+'2ª Q. Nov 2018'!G24)</f>
        <v>9337.91</v>
      </c>
    </row>
    <row r="24" spans="1:7" ht="18" x14ac:dyDescent="0.25">
      <c r="A24" s="49" t="s">
        <v>13</v>
      </c>
      <c r="B24" s="50"/>
      <c r="F24" s="53" t="s">
        <v>51</v>
      </c>
      <c r="G24" s="3">
        <f>G23-E22</f>
        <v>4367.91</v>
      </c>
    </row>
    <row r="25" spans="1:7" ht="12.75" x14ac:dyDescent="0.2">
      <c r="A25" s="41"/>
      <c r="B25" s="9"/>
    </row>
    <row r="26" spans="1:7" ht="12.75" x14ac:dyDescent="0.2">
      <c r="A26" s="41"/>
      <c r="B26" s="32"/>
    </row>
    <row r="27" spans="1:7" ht="12.75" x14ac:dyDescent="0.2">
      <c r="A27" s="41"/>
      <c r="B27" s="32"/>
    </row>
    <row r="28" spans="1:7" ht="12.75" x14ac:dyDescent="0.2">
      <c r="A28" s="41"/>
      <c r="B28" s="24"/>
    </row>
    <row r="29" spans="1:7" ht="12.75" x14ac:dyDescent="0.2">
      <c r="A29" s="54" t="s">
        <v>12</v>
      </c>
      <c r="B29" s="4">
        <f>SUM(B24:B28)</f>
        <v>0</v>
      </c>
    </row>
  </sheetData>
  <mergeCells count="2">
    <mergeCell ref="A24:B24"/>
    <mergeCell ref="E2:E20"/>
  </mergeCells>
  <conditionalFormatting sqref="G24">
    <cfRule type="cellIs" dxfId="5" priority="1" operator="greaterThanOrEqual">
      <formula>1000</formula>
    </cfRule>
  </conditionalFormatting>
  <conditionalFormatting sqref="G24">
    <cfRule type="cellIs" dxfId="4" priority="2" operator="lessThan">
      <formula>1000</formula>
    </cfRule>
  </conditionalFormatting>
  <conditionalFormatting sqref="G24">
    <cfRule type="cellIs" dxfId="3" priority="3" operator="greaterThanOrEqual">
      <formula>1000</formula>
    </cfRule>
  </conditionalFormatting>
  <conditionalFormatting sqref="G24">
    <cfRule type="cellIs" dxfId="2" priority="4" operator="lessThan">
      <formula>1000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10"/>
  <sheetViews>
    <sheetView workbookViewId="0">
      <pane ySplit="1" topLeftCell="A2" activePane="bottomLeft" state="frozen"/>
      <selection pane="bottomLeft" activeCell="I14" sqref="I14"/>
    </sheetView>
  </sheetViews>
  <sheetFormatPr baseColWidth="10" defaultColWidth="14.42578125" defaultRowHeight="15.75" customHeight="1" x14ac:dyDescent="0.2"/>
  <cols>
    <col min="1" max="1" width="14.140625" customWidth="1"/>
    <col min="3" max="3" width="16.85546875" customWidth="1"/>
    <col min="6" max="6" width="32.5703125" customWidth="1"/>
    <col min="7" max="7" width="38.28515625" customWidth="1"/>
  </cols>
  <sheetData>
    <row r="1" spans="1:7" ht="15.75" customHeight="1" x14ac:dyDescent="0.2">
      <c r="A1" s="38" t="s">
        <v>15</v>
      </c>
      <c r="B1" s="39" t="s">
        <v>69</v>
      </c>
      <c r="C1" s="38" t="s">
        <v>17</v>
      </c>
      <c r="D1" s="39" t="s">
        <v>0</v>
      </c>
      <c r="E1" s="39" t="s">
        <v>18</v>
      </c>
    </row>
    <row r="2" spans="1:7" ht="15.75" customHeight="1" x14ac:dyDescent="0.2">
      <c r="A2" s="45" t="s">
        <v>1</v>
      </c>
      <c r="B2" s="8">
        <v>220</v>
      </c>
      <c r="C2" s="10"/>
      <c r="D2" s="8"/>
      <c r="E2" s="33"/>
    </row>
    <row r="3" spans="1:7" ht="15.75" customHeight="1" x14ac:dyDescent="0.2">
      <c r="A3" s="45" t="s">
        <v>3</v>
      </c>
      <c r="B3" s="13">
        <v>770</v>
      </c>
      <c r="C3" s="10"/>
      <c r="D3" s="13"/>
      <c r="E3" s="34"/>
    </row>
    <row r="4" spans="1:7" ht="15.75" customHeight="1" x14ac:dyDescent="0.2">
      <c r="A4" s="45" t="s">
        <v>5</v>
      </c>
      <c r="B4" s="13">
        <v>1310</v>
      </c>
      <c r="C4" s="15"/>
      <c r="D4" s="13"/>
      <c r="E4" s="34"/>
    </row>
    <row r="5" spans="1:7" ht="15.75" customHeight="1" x14ac:dyDescent="0.2">
      <c r="A5" s="45" t="s">
        <v>21</v>
      </c>
      <c r="B5" s="13">
        <v>200</v>
      </c>
      <c r="C5" s="15"/>
      <c r="D5" s="16"/>
      <c r="E5" s="34"/>
    </row>
    <row r="6" spans="1:7" ht="15.75" customHeight="1" x14ac:dyDescent="0.2">
      <c r="A6" s="45" t="s">
        <v>23</v>
      </c>
      <c r="B6" s="13">
        <v>1000</v>
      </c>
      <c r="C6" s="15"/>
      <c r="D6" s="16"/>
      <c r="E6" s="34"/>
    </row>
    <row r="7" spans="1:7" ht="15.75" customHeight="1" x14ac:dyDescent="0.2">
      <c r="A7" s="45" t="s">
        <v>9</v>
      </c>
      <c r="B7" s="29">
        <v>4000</v>
      </c>
      <c r="C7" s="15"/>
      <c r="D7" s="30"/>
      <c r="E7" s="34"/>
    </row>
    <row r="8" spans="1:7" ht="15.75" customHeight="1" x14ac:dyDescent="0.2">
      <c r="A8" s="40" t="s">
        <v>12</v>
      </c>
      <c r="B8" s="4">
        <f>SUM(B2:B7)</f>
        <v>7500</v>
      </c>
      <c r="C8" s="19"/>
      <c r="D8" s="4">
        <f>SUM(D2:D7)</f>
        <v>0</v>
      </c>
      <c r="E8" s="4">
        <f>SUM(D8,B8)</f>
        <v>7500</v>
      </c>
    </row>
    <row r="9" spans="1:7" ht="18" x14ac:dyDescent="0.25">
      <c r="B9" s="1"/>
      <c r="F9" s="52" t="s">
        <v>50</v>
      </c>
      <c r="G9" s="20">
        <f>(16000)</f>
        <v>16000</v>
      </c>
    </row>
    <row r="10" spans="1:7" ht="18" x14ac:dyDescent="0.25">
      <c r="B10" s="1"/>
      <c r="F10" s="53" t="s">
        <v>51</v>
      </c>
      <c r="G10" s="3">
        <f>E8-G9</f>
        <v>-8500</v>
      </c>
    </row>
  </sheetData>
  <mergeCells count="1">
    <mergeCell ref="E2:E7"/>
  </mergeCells>
  <conditionalFormatting sqref="G10">
    <cfRule type="cellIs" dxfId="1" priority="1" operator="greaterThanOrEqual">
      <formula>1000</formula>
    </cfRule>
  </conditionalFormatting>
  <conditionalFormatting sqref="G10">
    <cfRule type="cellIs" dxfId="0" priority="2" operator="lessThan">
      <formula>1000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2ª Q. Oct 2017</vt:lpstr>
      <vt:lpstr>1ª Q. Nov 2017</vt:lpstr>
      <vt:lpstr>1ª Q. Nov 2018</vt:lpstr>
      <vt:lpstr>2ª Q. Nov 2018</vt:lpstr>
      <vt:lpstr>1ª Q. Dic 2018</vt:lpstr>
      <vt:lpstr>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Marco Antonio Ramirez Lugardo</cp:lastModifiedBy>
  <dcterms:modified xsi:type="dcterms:W3CDTF">2018-10-19T19:22:31Z</dcterms:modified>
</cp:coreProperties>
</file>